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23_DIV Gutachten\Referenzkosten\IVZ-EAG\Ref-Kosten-Modelle\"/>
    </mc:Choice>
  </mc:AlternateContent>
  <xr:revisionPtr revIDLastSave="0" documentId="13_ncr:1_{73C667DA-FC5E-4FE9-B996-F99C54F410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rechnung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4" l="1"/>
  <c r="B13" i="14"/>
  <c r="B9" i="14" s="1"/>
  <c r="B10" i="14" s="1"/>
</calcChain>
</file>

<file path=xl/sharedStrings.xml><?xml version="1.0" encoding="utf-8"?>
<sst xmlns="http://schemas.openxmlformats.org/spreadsheetml/2006/main" count="29" uniqueCount="27">
  <si>
    <t>Manuelle Eingabe</t>
  </si>
  <si>
    <t>y=</t>
  </si>
  <si>
    <t>Konstante</t>
  </si>
  <si>
    <t>Steigung</t>
  </si>
  <si>
    <t>Berechnung - Kosten der Referenzanlage</t>
  </si>
  <si>
    <t>Funktionsparameter gemäß Gutachten</t>
  </si>
  <si>
    <t>(Biomasse)</t>
  </si>
  <si>
    <r>
      <rPr>
        <b/>
        <u/>
        <sz val="12"/>
        <rFont val="Tahoma"/>
        <family val="2"/>
      </rPr>
      <t>Thermische</t>
    </r>
    <r>
      <rPr>
        <b/>
        <sz val="12"/>
        <rFont val="Tahoma"/>
        <family val="2"/>
      </rPr>
      <t xml:space="preserve"> Engpassleistung</t>
    </r>
  </si>
  <si>
    <t>kWth</t>
  </si>
  <si>
    <t>Zuschlag für Systemintegration und Planung</t>
  </si>
  <si>
    <t>Kosten für Installation (pauschal)</t>
  </si>
  <si>
    <t>Deckelung spez. Investitionskosten (ohne Systemintegration,Planung, Installation) in EUR/kWth</t>
  </si>
  <si>
    <t>spezifische Kosten der Referenzanlage je kWth</t>
  </si>
  <si>
    <t>Kostenfunktion je kWth (Gaskessel)</t>
  </si>
  <si>
    <t>Kostenfunktion je kWth (Biomassekessel)</t>
  </si>
  <si>
    <t>JA</t>
  </si>
  <si>
    <t>NEIN</t>
  </si>
  <si>
    <t>-</t>
  </si>
  <si>
    <t>= Referenzkosten (gerundet)</t>
  </si>
  <si>
    <t>spezifische Kosten der Referenzanlage je kWth (Gaskessel)</t>
  </si>
  <si>
    <t>spezifische Kosten der Referenzanlage je kWth (Biomassekessel)</t>
  </si>
  <si>
    <t>Gaskessel</t>
  </si>
  <si>
    <t>Biomassekessel</t>
  </si>
  <si>
    <t>bitte auswählen</t>
  </si>
  <si>
    <t>ja</t>
  </si>
  <si>
    <t>nein</t>
  </si>
  <si>
    <r>
      <t>Am Projektstandort ist ein</t>
    </r>
    <r>
      <rPr>
        <b/>
        <sz val="11"/>
        <color theme="1"/>
        <rFont val="Tahoma"/>
        <family val="2"/>
      </rPr>
      <t xml:space="preserve"> Erdgasanschluss vorhanden</t>
    </r>
    <r>
      <rPr>
        <sz val="11"/>
        <color theme="1"/>
        <rFont val="Tahoma"/>
        <family val="2"/>
      </rPr>
      <t xml:space="preserve"> </t>
    </r>
    <r>
      <rPr>
        <u/>
        <sz val="11"/>
        <color theme="1"/>
        <rFont val="Tahoma"/>
        <family val="2"/>
      </rPr>
      <t>oder</t>
    </r>
    <r>
      <rPr>
        <sz val="11"/>
        <color theme="1"/>
        <rFont val="Tahoma"/>
        <family val="2"/>
      </rPr>
      <t xml:space="preserve"> ein </t>
    </r>
    <r>
      <rPr>
        <b/>
        <sz val="11"/>
        <color theme="1"/>
        <rFont val="Tahoma"/>
        <family val="2"/>
      </rPr>
      <t>Anschluss</t>
    </r>
    <r>
      <rPr>
        <sz val="11"/>
        <color theme="1"/>
        <rFont val="Tahoma"/>
        <family val="2"/>
      </rPr>
      <t xml:space="preserve"> an eine Gasversorgung ist </t>
    </r>
    <r>
      <rPr>
        <b/>
        <sz val="11"/>
        <color theme="1"/>
        <rFont val="Tahoma"/>
        <family val="2"/>
      </rPr>
      <t>herstellbar</t>
    </r>
    <r>
      <rPr>
        <sz val="11"/>
        <color theme="1"/>
        <rFont val="Tahoma"/>
        <family val="2"/>
      </rPr>
      <t xml:space="preserve"> </t>
    </r>
    <r>
      <rPr>
        <sz val="11"/>
        <color rgb="FF0070C0"/>
        <rFont val="Tahoma"/>
        <family val="2"/>
      </rPr>
      <t>(ja/nein)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</si>
</sst>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;[Red]\-#,##0.0"/>
    <numFmt numFmtId="165" formatCode="_-* #,##0\ &quot;€&quot;_-;\-* #,##0\ &quot;€&quot;_-;_-* &quot;-&quot;??\ &quot;€&quot;_-;_-@_-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  <font>
      <b/>
      <u/>
      <sz val="12"/>
      <name val="Tahoma"/>
      <family val="2"/>
    </font>
    <font>
      <sz val="11"/>
      <color theme="1"/>
      <name val="Tahoma"/>
      <family val="2"/>
    </font>
    <font>
      <u/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70C0"/>
      <name val="Tahoma"/>
      <family val="2"/>
    </font>
    <font>
      <sz val="12"/>
      <color rgb="FF0070C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2" fontId="7" fillId="0" borderId="0" xfId="0" applyNumberFormat="1" applyFont="1" applyAlignment="1" applyProtection="1">
      <alignment vertical="center"/>
    </xf>
    <xf numFmtId="9" fontId="7" fillId="0" borderId="1" xfId="2" applyFont="1" applyBorder="1" applyAlignment="1" applyProtection="1">
      <alignment vertical="center"/>
    </xf>
    <xf numFmtId="4" fontId="7" fillId="0" borderId="1" xfId="2" applyNumberFormat="1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3" borderId="1" xfId="0" quotePrefix="1" applyFont="1" applyFill="1" applyBorder="1" applyAlignment="1" applyProtection="1">
      <alignment vertical="center"/>
    </xf>
    <xf numFmtId="165" fontId="4" fillId="3" borderId="1" xfId="1" applyNumberFormat="1" applyFont="1" applyFill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44" fontId="6" fillId="0" borderId="1" xfId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 wrapText="1"/>
    </xf>
    <xf numFmtId="0" fontId="14" fillId="0" borderId="0" xfId="0" applyFont="1" applyAlignment="1" applyProtection="1">
      <alignment horizontal="right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2E68-F523-4B9D-A951-C6FC2B6BFE20}">
  <sheetPr>
    <pageSetUpPr fitToPage="1"/>
  </sheetPr>
  <dimension ref="A1:D28"/>
  <sheetViews>
    <sheetView showGridLines="0" tabSelected="1" workbookViewId="0">
      <selection activeCell="B4" sqref="B4"/>
    </sheetView>
  </sheetViews>
  <sheetFormatPr baseColWidth="10" defaultColWidth="11.54296875" defaultRowHeight="15" x14ac:dyDescent="0.25"/>
  <cols>
    <col min="1" max="1" width="56" style="2" customWidth="1"/>
    <col min="2" max="2" width="17.1796875" style="2" customWidth="1"/>
    <col min="3" max="4" width="8" style="2" customWidth="1"/>
    <col min="5" max="16384" width="11.54296875" style="2"/>
  </cols>
  <sheetData>
    <row r="1" spans="1:4" ht="22.2" x14ac:dyDescent="0.25">
      <c r="A1" s="1" t="s">
        <v>4</v>
      </c>
    </row>
    <row r="2" spans="1:4" ht="20.399999999999999" x14ac:dyDescent="0.25">
      <c r="A2" s="11" t="s">
        <v>6</v>
      </c>
    </row>
    <row r="3" spans="1:4" ht="15.6" thickBot="1" x14ac:dyDescent="0.3">
      <c r="B3" s="24" t="s">
        <v>23</v>
      </c>
    </row>
    <row r="4" spans="1:4" ht="28.05" customHeight="1" thickBot="1" x14ac:dyDescent="0.3">
      <c r="A4" s="23" t="s">
        <v>26</v>
      </c>
      <c r="B4" s="18" t="s">
        <v>17</v>
      </c>
    </row>
    <row r="6" spans="1:4" ht="15.6" thickBot="1" x14ac:dyDescent="0.3">
      <c r="B6" s="3" t="s">
        <v>0</v>
      </c>
    </row>
    <row r="7" spans="1:4" ht="28.05" customHeight="1" thickBot="1" x14ac:dyDescent="0.3">
      <c r="A7" s="3" t="s">
        <v>7</v>
      </c>
      <c r="B7" s="10"/>
      <c r="C7" s="2" t="s">
        <v>8</v>
      </c>
    </row>
    <row r="9" spans="1:4" s="4" customFormat="1" ht="18.75" customHeight="1" x14ac:dyDescent="0.25">
      <c r="A9" s="15" t="s">
        <v>12</v>
      </c>
      <c r="B9" s="22">
        <f>IF(B4="JA",B13,IF(B4="NEIN",B14,0))</f>
        <v>0</v>
      </c>
    </row>
    <row r="10" spans="1:4" ht="18.75" customHeight="1" x14ac:dyDescent="0.25">
      <c r="A10" s="16" t="s">
        <v>18</v>
      </c>
      <c r="B10" s="17">
        <f>+B9*B7</f>
        <v>0</v>
      </c>
    </row>
    <row r="12" spans="1:4" x14ac:dyDescent="0.25">
      <c r="A12" s="8"/>
    </row>
    <row r="13" spans="1:4" hidden="1" x14ac:dyDescent="0.25">
      <c r="A13" s="8" t="s">
        <v>19</v>
      </c>
      <c r="B13" s="12">
        <f>IF(B7=0,0,IF($C$17*B7^$D$17&gt;$C$22,$C$22,$C$17*B7^$D$17))*(1+$C$20)+IF(B7=0,0,$C$21/$B$7)</f>
        <v>0</v>
      </c>
      <c r="C13" s="8" t="s">
        <v>15</v>
      </c>
    </row>
    <row r="14" spans="1:4" hidden="1" x14ac:dyDescent="0.25">
      <c r="A14" s="8" t="s">
        <v>20</v>
      </c>
      <c r="B14" s="12">
        <f>IF(B7=0,0,IF($C$18*B7^$D$18&gt;$C$23,$C$23,$C$18*B7^$D$18))*(1+$C$20)+IF(B7=0,0,$C$21/$B$7)</f>
        <v>0</v>
      </c>
      <c r="C14" s="8" t="s">
        <v>16</v>
      </c>
    </row>
    <row r="15" spans="1:4" hidden="1" x14ac:dyDescent="0.25"/>
    <row r="16" spans="1:4" hidden="1" x14ac:dyDescent="0.25">
      <c r="A16" s="5" t="s">
        <v>5</v>
      </c>
      <c r="B16" s="6"/>
      <c r="C16" s="7" t="s">
        <v>2</v>
      </c>
      <c r="D16" s="7" t="s">
        <v>3</v>
      </c>
    </row>
    <row r="17" spans="1:4" hidden="1" x14ac:dyDescent="0.25">
      <c r="A17" s="8" t="s">
        <v>13</v>
      </c>
      <c r="B17" s="9" t="s">
        <v>1</v>
      </c>
      <c r="C17" s="8">
        <v>1153</v>
      </c>
      <c r="D17" s="8">
        <v>-0.56200000000000006</v>
      </c>
    </row>
    <row r="18" spans="1:4" hidden="1" x14ac:dyDescent="0.25">
      <c r="A18" s="8" t="s">
        <v>14</v>
      </c>
      <c r="B18" s="9" t="s">
        <v>1</v>
      </c>
      <c r="C18" s="8">
        <v>3531.4</v>
      </c>
      <c r="D18" s="8">
        <v>-0.57399999999999995</v>
      </c>
    </row>
    <row r="19" spans="1:4" hidden="1" x14ac:dyDescent="0.25">
      <c r="A19" s="4"/>
    </row>
    <row r="20" spans="1:4" s="8" customFormat="1" ht="13.2" hidden="1" x14ac:dyDescent="0.25">
      <c r="B20" s="9" t="s">
        <v>9</v>
      </c>
      <c r="C20" s="13">
        <v>0.2</v>
      </c>
    </row>
    <row r="21" spans="1:4" s="8" customFormat="1" ht="13.2" hidden="1" x14ac:dyDescent="0.25">
      <c r="B21" s="9" t="s">
        <v>10</v>
      </c>
      <c r="C21" s="14">
        <v>3000</v>
      </c>
    </row>
    <row r="22" spans="1:4" s="8" customFormat="1" ht="13.2" hidden="1" x14ac:dyDescent="0.25">
      <c r="B22" s="9" t="s">
        <v>11</v>
      </c>
      <c r="C22" s="14">
        <v>250</v>
      </c>
      <c r="D22" s="8" t="s">
        <v>21</v>
      </c>
    </row>
    <row r="23" spans="1:4" s="8" customFormat="1" ht="13.2" hidden="1" x14ac:dyDescent="0.25">
      <c r="C23" s="14">
        <v>600</v>
      </c>
      <c r="D23" s="8" t="s">
        <v>22</v>
      </c>
    </row>
    <row r="24" spans="1:4" s="8" customFormat="1" ht="13.2" hidden="1" x14ac:dyDescent="0.25"/>
    <row r="25" spans="1:4" s="8" customFormat="1" ht="13.2" hidden="1" x14ac:dyDescent="0.25">
      <c r="B25" s="12"/>
      <c r="C25" s="19" t="s">
        <v>17</v>
      </c>
    </row>
    <row r="26" spans="1:4" s="8" customFormat="1" ht="13.2" hidden="1" x14ac:dyDescent="0.25">
      <c r="B26" s="12"/>
      <c r="C26" s="20" t="s">
        <v>24</v>
      </c>
    </row>
    <row r="27" spans="1:4" s="8" customFormat="1" ht="13.2" hidden="1" x14ac:dyDescent="0.25">
      <c r="C27" s="21" t="s">
        <v>25</v>
      </c>
    </row>
    <row r="28" spans="1:4" s="8" customFormat="1" ht="13.2" x14ac:dyDescent="0.25"/>
  </sheetData>
  <sheetProtection algorithmName="SHA-512" hashValue="bYjiytixV3hH8WQ924QgEjO2bnOtnzHHHKZnI/+UONKNrFq4+lMEcaFxlTVnPlCylPKSlUyYG/q8F7jO+b0B+g==" saltValue="IFbjr8vGMQgbheY+20nA2g==" spinCount="100000" sheet="1" selectLockedCells="1"/>
  <protectedRanges>
    <protectedRange sqref="B7 B4" name="Bereich1"/>
  </protectedRanges>
  <dataValidations count="1">
    <dataValidation type="list" allowBlank="1" showInputMessage="1" showErrorMessage="1" sqref="B4" xr:uid="{324DFFBF-49D1-46A3-AF83-02A83B6D4D4E}">
      <formula1>$C$25:$C$27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TU Wien, Studentenlizenz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OeMAG</dc:creator>
  <cp:lastModifiedBy>Bauer Roland</cp:lastModifiedBy>
  <cp:lastPrinted>2022-04-18T19:40:47Z</cp:lastPrinted>
  <dcterms:created xsi:type="dcterms:W3CDTF">2012-02-29T18:25:54Z</dcterms:created>
  <dcterms:modified xsi:type="dcterms:W3CDTF">2022-04-18T19:47:38Z</dcterms:modified>
</cp:coreProperties>
</file>